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Пользователь\Desktop\для сайта кмк бух\"/>
    </mc:Choice>
  </mc:AlternateContent>
  <bookViews>
    <workbookView xWindow="120" yWindow="120" windowWidth="19440" windowHeight="11955" activeTab="1"/>
  </bookViews>
  <sheets>
    <sheet name="Часть 1 Фин.обеспеч." sheetId="2" r:id="rId1"/>
    <sheet name="Часть 2 Показат. объема" sheetId="3" r:id="rId2"/>
    <sheet name="Часть 3 Эффективность" sheetId="4" r:id="rId3"/>
    <sheet name="Часть 4 Показатели качества" sheetId="5" r:id="rId4"/>
  </sheets>
  <definedNames>
    <definedName name="_xlnm.Print_Area" localSheetId="1">'Часть 2 Показат. объема'!$A$1:$L$11</definedName>
  </definedNames>
  <calcPr calcId="162913"/>
</workbook>
</file>

<file path=xl/calcChain.xml><?xml version="1.0" encoding="utf-8"?>
<calcChain xmlns="http://schemas.openxmlformats.org/spreadsheetml/2006/main">
  <c r="J11" i="3" l="1"/>
  <c r="J7" i="3"/>
  <c r="F9" i="2" l="1"/>
  <c r="F8" i="2" l="1"/>
  <c r="C10" i="2" l="1"/>
  <c r="J9" i="3" l="1"/>
  <c r="J8" i="3"/>
  <c r="E10" i="2"/>
  <c r="B10" i="2"/>
  <c r="G11" i="3"/>
  <c r="F11" i="3"/>
  <c r="F10" i="2" l="1"/>
  <c r="B7" i="4" s="1"/>
  <c r="K7" i="3"/>
  <c r="A7" i="4" s="1"/>
  <c r="C7" i="4" l="1"/>
</calcChain>
</file>

<file path=xl/sharedStrings.xml><?xml version="1.0" encoding="utf-8"?>
<sst xmlns="http://schemas.openxmlformats.org/spreadsheetml/2006/main" count="179" uniqueCount="98">
  <si>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</si>
  <si>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</si>
  <si>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</si>
  <si>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</si>
  <si>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</si>
  <si>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</si>
  <si>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r>
      <t xml:space="preserve">Индекс освоения финансовых средств, (гр. 6 = </t>
    </r>
    <r>
      <rPr>
        <sz val="12"/>
        <color rgb="FF0000FF"/>
        <rFont val="Times New Roman"/>
        <family val="1"/>
        <charset val="204"/>
      </rPr>
      <t>гр. 5</t>
    </r>
    <r>
      <rPr>
        <sz val="12"/>
        <color theme="1"/>
        <rFont val="Times New Roman"/>
        <family val="1"/>
        <charset val="204"/>
      </rPr>
      <t xml:space="preserve"> /( </t>
    </r>
    <r>
      <rPr>
        <sz val="12"/>
        <color rgb="FF0000FF"/>
        <rFont val="Times New Roman"/>
        <family val="1"/>
        <charset val="204"/>
      </rPr>
      <t>гр. 2</t>
    </r>
    <r>
      <rPr>
        <sz val="12"/>
        <color theme="1"/>
        <rFont val="Times New Roman"/>
        <family val="1"/>
        <charset val="204"/>
      </rPr>
      <t xml:space="preserve"> + </t>
    </r>
    <r>
      <rPr>
        <sz val="12"/>
        <color rgb="FF0000FF"/>
        <rFont val="Times New Roman"/>
        <family val="1"/>
        <charset val="204"/>
      </rPr>
      <t>гр. 3</t>
    </r>
    <r>
      <rPr>
        <sz val="12"/>
        <color theme="1"/>
        <rFont val="Times New Roman"/>
        <family val="1"/>
        <charset val="204"/>
      </rPr>
      <t xml:space="preserve"> + </t>
    </r>
    <r>
      <rPr>
        <sz val="12"/>
        <color rgb="FF0000FF"/>
        <rFont val="Times New Roman"/>
        <family val="1"/>
        <charset val="204"/>
      </rPr>
      <t>гр. 4</t>
    </r>
    <r>
      <rPr>
        <sz val="12"/>
        <color theme="1"/>
        <rFont val="Times New Roman"/>
        <family val="1"/>
        <charset val="204"/>
      </rPr>
      <t>))</t>
    </r>
  </si>
  <si>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</si>
  <si>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</si>
  <si>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</si>
  <si>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</si>
  <si>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</si>
  <si>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</si>
  <si>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</si>
  <si>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</si>
  <si>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</si>
  <si>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</si>
  <si>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</si>
  <si>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</si>
  <si>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m</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</si>
  <si>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</si>
  <si>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</si>
  <si>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</si>
  <si>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</si>
  <si>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</si>
  <si>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</si>
  <si>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</si>
  <si>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</si>
  <si>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</si>
  <si>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</si>
  <si>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</si>
  <si>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</si>
  <si>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</si>
  <si>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</si>
  <si>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</si>
  <si>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w</t>
  </si>
  <si>
    <t>Государственное задание</t>
  </si>
  <si>
    <t>x</t>
  </si>
  <si>
    <t>Индекс достижения планового значения показателей качества государственной услуги (работы) в отчетном периоде, гр. 8 = гр. 6 / гр. 5</t>
  </si>
  <si>
    <t>1.1</t>
  </si>
  <si>
    <r>
      <t xml:space="preserve">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(Содержание услуги- Специальности среднего профессионального образования - </t>
    </r>
    <r>
      <rPr>
        <b/>
        <sz val="12"/>
        <color theme="1"/>
        <rFont val="Times New Roman"/>
        <family val="1"/>
        <charset val="204"/>
      </rPr>
      <t>Лечебное дело</t>
    </r>
    <r>
      <rPr>
        <sz val="12"/>
        <color theme="1"/>
        <rFont val="Times New Roman"/>
        <family val="1"/>
        <charset val="204"/>
      </rPr>
      <t xml:space="preserve">
Стандарты и требования - Федеральный государственный образовательный стандарт. Условия оказания государственной услуги- Cправочник форм (условий) оказания услуги - очная)</t>
    </r>
  </si>
  <si>
    <t>Объем оказания государственной услуги-Число обучающихся</t>
  </si>
  <si>
    <t>человек</t>
  </si>
  <si>
    <r>
      <t xml:space="preserve">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(Содержание услуги-Специальности среднего профессионального образования - </t>
    </r>
    <r>
      <rPr>
        <b/>
        <sz val="12"/>
        <color theme="1"/>
        <rFont val="Times New Roman"/>
        <family val="1"/>
        <charset val="204"/>
      </rPr>
      <t>Сестринское дело</t>
    </r>
    <r>
      <rPr>
        <sz val="12"/>
        <color theme="1"/>
        <rFont val="Times New Roman"/>
        <family val="1"/>
        <charset val="204"/>
      </rPr>
      <t xml:space="preserve">
Стандарты и требования - Федеральный государственный образовательный стандарт. Условия оказания государственной услуги- Cправочник форм (условий) оказания услуги -очная)</t>
    </r>
  </si>
  <si>
    <t>Объем оказания государственной услуги - число обучающихся</t>
  </si>
  <si>
    <r>
      <t xml:space="preserve">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Содержание услуги-Специальности среднего профессионального образования - </t>
    </r>
    <r>
      <rPr>
        <b/>
        <sz val="12"/>
        <color theme="1"/>
        <rFont val="Times New Roman"/>
        <family val="1"/>
        <charset val="204"/>
      </rPr>
      <t xml:space="preserve">Лабораторная диагностика. </t>
    </r>
    <r>
      <rPr>
        <sz val="12"/>
        <color theme="1"/>
        <rFont val="Times New Roman"/>
        <family val="1"/>
        <charset val="204"/>
      </rPr>
      <t>Условия оказания услуги 
Cправочник форм (условий) оказания услуги - очная</t>
    </r>
  </si>
  <si>
    <r>
      <t xml:space="preserve">Реализация дополнительных профессиональных образовательных программ </t>
    </r>
    <r>
      <rPr>
        <b/>
        <sz val="12"/>
        <color theme="1"/>
        <rFont val="Times New Roman"/>
        <family val="1"/>
        <charset val="204"/>
      </rPr>
      <t xml:space="preserve">повышения квалификации. </t>
    </r>
    <r>
      <rPr>
        <sz val="12"/>
        <color theme="1"/>
        <rFont val="Times New Roman"/>
        <family val="1"/>
        <charset val="204"/>
      </rPr>
      <t>Содержание услуги
Стандарты и требования - Квалификационные требования (профессиональные стандарты).Условия оказания услуги
Cправочник форм (условий) оказания услуги - очная</t>
    </r>
  </si>
  <si>
    <t>Субсидия государственным учреждениям Тверской области на оказание государственной услуги по предоставлению среднего профессионального медицинского образования в рамках государственного задания</t>
  </si>
  <si>
    <t>Субсидия государственным учреждениям Тверской области на оказание государственной услуги по повышению квалификации медицинских работников в рамках государственного задания</t>
  </si>
  <si>
    <t>Реализация основных професиональных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t>
  </si>
  <si>
    <t>балл</t>
  </si>
  <si>
    <t>1.3</t>
  </si>
  <si>
    <t>1.4</t>
  </si>
  <si>
    <t>процент</t>
  </si>
  <si>
    <t>Средний балл единого государственного экзамена, проводимого по общеобразовательным предметам, соответствующим специальности среднего профессионального образования, на которую осуществляется прием (после 11 класса)</t>
  </si>
  <si>
    <t>1.2</t>
  </si>
  <si>
    <t>Удельный вес численности выпускников, продолживщих обучение в образовательных учреждениях высшего профессиональногообразования по специальности высшего професионального образования, соответствующей профилю среднего профессионального образования</t>
  </si>
  <si>
    <t>Удельный вес численности выпускников по специальности, соответствующей профилю среднего профессионального образования, трудоустроивщихся после окончания обучения</t>
  </si>
  <si>
    <t xml:space="preserve"> Удельный вес численности выпускников по специальности, соответствующей профилю среднего профессионального образования, трудоустроивщихся и работающих по специальности в течении не менее двух лет после окончания обучения</t>
  </si>
  <si>
    <t>Отсутствие заявок на обучение</t>
  </si>
  <si>
    <t>х</t>
  </si>
  <si>
    <t>2</t>
  </si>
  <si>
    <t>2.1</t>
  </si>
  <si>
    <t>2.2</t>
  </si>
  <si>
    <t>2.3</t>
  </si>
  <si>
    <t>2.4</t>
  </si>
  <si>
    <t>3</t>
  </si>
  <si>
    <t>Реализация основных професиональных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t>
  </si>
  <si>
    <t>3.1</t>
  </si>
  <si>
    <t>3.2</t>
  </si>
  <si>
    <t>3.3</t>
  </si>
  <si>
    <t>3.4</t>
  </si>
  <si>
    <t>4</t>
  </si>
  <si>
    <t>Реализация основных профессиональных образовательных программ профессионального обучения - программ повышения квалификации рабочих и служащих</t>
  </si>
  <si>
    <t>4.1</t>
  </si>
  <si>
    <t>4.2</t>
  </si>
  <si>
    <t>4.3</t>
  </si>
  <si>
    <t>4.4</t>
  </si>
  <si>
    <t>4.5</t>
  </si>
  <si>
    <t>Доля лиц завершивших переподготовку с получением диплома</t>
  </si>
  <si>
    <t>Количество компьютеров на 100 потребителей услуги</t>
  </si>
  <si>
    <t>единиц</t>
  </si>
  <si>
    <t>Соответствие тематике итоговых аттестационных работ слушателей занимаемой должности</t>
  </si>
  <si>
    <t>Процент общего количества преподователей имеющих высшую и первую категорию</t>
  </si>
  <si>
    <t>Доля обоснованных жалою потребителей</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</si>
  <si>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период, руб.</t>
  </si>
  <si>
    <t xml:space="preserve">  1.  Отсутствие заявок на обучение  по  повышению квалификации медицинских работников в рамках государственного задания </t>
  </si>
  <si>
    <r>
      <t xml:space="preserve">Разрешенный к использованию остаток субсидии на выполнение государственного задания за отчетный финансовый год, руб. </t>
    </r>
    <r>
      <rPr>
        <i/>
        <sz val="12"/>
        <color rgb="FFFF0000"/>
        <rFont val="Times New Roman"/>
        <family val="1"/>
        <charset val="204"/>
      </rPr>
      <t>(остаток средств 2019 года)</t>
    </r>
  </si>
  <si>
    <t>Высокий средний балл единого государственного экзамена, проводимого по общеобразовательным предметам</t>
  </si>
  <si>
    <t>Призыв в ряды РА, выход в декретный отпуск</t>
  </si>
  <si>
    <t>нет заявок на обучение</t>
  </si>
  <si>
    <t>Проведение аттестации педагогических рабоников согласно методическому плану работы колледжа</t>
  </si>
  <si>
    <t>63/63=1</t>
  </si>
  <si>
    <t>1. Остаток средств "поступление нефинансовых активов" КОСГУ 300</t>
  </si>
  <si>
    <t>94/90=1,04</t>
  </si>
  <si>
    <t>83/80=1,04</t>
  </si>
  <si>
    <t>Приказ № 298 от 27.04.2020 контрольные цифры приема.</t>
  </si>
  <si>
    <t>1/10=0,2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</si>
</sst>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 _₽_-;\-* #,##0\ _₽_-;_-* &quot;-&quot;\ _₽_-;_-@_-"/>
    <numFmt numFmtId="164" formatCode="0.000"/>
  </numFmts>
  <fonts count="8" x14ac:knownFonts="1">
    <font>
      <sz val="11"/>
      <color theme="1"/>
      <name val="Calibri"/>
      <family val="2"/>
      <charset val="204"/>
      <scheme val="minor"/>
    </font>
    <font>
      <sz val="12"/>
      <color theme="1"/>
      <name val="Times New Roman"/>
      <family val="1"/>
      <charset val="204"/>
    </font>
    <font>
      <sz val="12"/>
      <color rgb="FF0000FF"/>
      <name val="Times New Roman"/>
      <family val="1"/>
      <charset val="204"/>
    </font>
    <font>
      <i/>
      <sz val="12"/>
      <color rgb="FFFF0000"/>
      <name val="Times New Roman"/>
      <family val="1"/>
      <charset val="204"/>
    </font>
    <font>
      <b/>
      <sz val="12"/>
      <color theme="1"/>
      <name val="Times New Roman"/>
      <family val="1"/>
      <charset val="204"/>
    </font>
    <font>
      <sz val="8"/>
      <color theme="1"/>
      <name val="Times New Roman"/>
      <family val="1"/>
      <charset val="204"/>
    </font>
    <font>
      <sz val="9"/>
      <color theme="1"/>
      <name val="Times New Roman"/>
      <family val="1"/>
      <charset val="204"/>
    </font>
    <font>
      <sz val="8"/>
      <color rgb="FF0000FF"/>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41">
    <xf numFmtId="0" fontId="0" fillId="0" borderId="0" xfId="0"/>
    <xf numFmtId="0" fontId="1" fillId="0" borderId="0" xfId="0" applyFont="1" applyAlignment="1">
      <alignment horizontal="justify"/>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vertical="top" wrapText="1"/>
    </xf>
    <xf numFmtId="0" fontId="1" fillId="0" borderId="1" xfId="0" applyFont="1" applyBorder="1" applyAlignment="1">
      <alignment vertical="top" wrapText="1"/>
    </xf>
    <xf numFmtId="49" fontId="1" fillId="0" borderId="0" xfId="0" applyNumberFormat="1" applyFont="1" applyAlignment="1">
      <alignment horizontal="justify"/>
    </xf>
    <xf numFmtId="49" fontId="1" fillId="0" borderId="1"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0" fillId="0" borderId="0" xfId="0" applyNumberFormat="1"/>
    <xf numFmtId="0" fontId="5" fillId="0" borderId="8" xfId="0" applyFont="1" applyBorder="1" applyAlignment="1">
      <alignment vertical="top" wrapText="1"/>
    </xf>
    <xf numFmtId="2" fontId="1" fillId="0" borderId="4" xfId="0" applyNumberFormat="1" applyFont="1" applyBorder="1" applyAlignment="1">
      <alignment vertical="top" wrapText="1"/>
    </xf>
    <xf numFmtId="0" fontId="0" fillId="0" borderId="1" xfId="0" applyBorder="1"/>
    <xf numFmtId="2" fontId="1" fillId="0" borderId="3" xfId="0" applyNumberFormat="1" applyFont="1" applyBorder="1" applyAlignment="1">
      <alignment vertical="top"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3"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6" fillId="2" borderId="7" xfId="0" applyFont="1" applyFill="1" applyBorder="1" applyAlignment="1">
      <alignment vertical="top" wrapText="1"/>
    </xf>
    <xf numFmtId="0" fontId="6" fillId="2" borderId="9" xfId="0" applyNumberFormat="1" applyFont="1" applyFill="1" applyBorder="1" applyAlignment="1">
      <alignment vertical="top" wrapText="1"/>
    </xf>
    <xf numFmtId="0" fontId="1" fillId="0" borderId="9" xfId="0" applyNumberFormat="1" applyFont="1" applyBorder="1" applyAlignment="1">
      <alignment vertical="top" wrapText="1"/>
    </xf>
    <xf numFmtId="0" fontId="5" fillId="0" borderId="4" xfId="0" applyFont="1" applyBorder="1" applyAlignment="1">
      <alignment vertical="top" wrapText="1"/>
    </xf>
    <xf numFmtId="49" fontId="5" fillId="0" borderId="3" xfId="0" applyNumberFormat="1" applyFont="1" applyBorder="1" applyAlignment="1">
      <alignment horizontal="center" vertical="top" wrapText="1"/>
    </xf>
    <xf numFmtId="1" fontId="5" fillId="0" borderId="4" xfId="0" applyNumberFormat="1" applyFont="1" applyBorder="1" applyAlignment="1">
      <alignment vertical="top" wrapText="1"/>
    </xf>
    <xf numFmtId="49" fontId="7" fillId="0" borderId="3" xfId="0" applyNumberFormat="1" applyFont="1" applyBorder="1" applyAlignment="1">
      <alignment horizontal="center" vertical="top" wrapText="1"/>
    </xf>
    <xf numFmtId="0" fontId="5" fillId="0" borderId="4" xfId="0" applyFont="1" applyBorder="1" applyAlignment="1">
      <alignment horizontal="center" vertical="top" wrapText="1"/>
    </xf>
    <xf numFmtId="41" fontId="5" fillId="0" borderId="4" xfId="0" applyNumberFormat="1" applyFont="1" applyBorder="1" applyAlignment="1">
      <alignment vertical="top" wrapText="1"/>
    </xf>
    <xf numFmtId="2" fontId="1" fillId="0" borderId="12" xfId="0" applyNumberFormat="1"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0" fontId="1" fillId="2" borderId="4" xfId="0" applyFont="1" applyFill="1" applyBorder="1" applyAlignment="1">
      <alignment vertical="top" wrapText="1"/>
    </xf>
    <xf numFmtId="2" fontId="1" fillId="2" borderId="4" xfId="0" applyNumberFormat="1" applyFont="1" applyFill="1" applyBorder="1" applyAlignment="1">
      <alignment vertical="top" wrapText="1"/>
    </xf>
    <xf numFmtId="164" fontId="1" fillId="2" borderId="4" xfId="0" applyNumberFormat="1" applyFont="1" applyFill="1" applyBorder="1" applyAlignment="1">
      <alignment vertical="top" wrapText="1"/>
    </xf>
    <xf numFmtId="0" fontId="1" fillId="0" borderId="0" xfId="0" applyFont="1" applyAlignment="1">
      <alignment horizontal="center"/>
    </xf>
    <xf numFmtId="2" fontId="1" fillId="2" borderId="5" xfId="0" applyNumberFormat="1" applyFont="1" applyFill="1" applyBorder="1" applyAlignment="1">
      <alignment vertical="top" wrapText="1"/>
    </xf>
    <xf numFmtId="2" fontId="1" fillId="2" borderId="6" xfId="0" applyNumberFormat="1" applyFont="1" applyFill="1" applyBorder="1" applyAlignment="1">
      <alignment vertical="top" wrapText="1"/>
    </xf>
    <xf numFmtId="2" fontId="1" fillId="2" borderId="3" xfId="0" applyNumberFormat="1" applyFont="1" applyFill="1" applyBorder="1" applyAlignment="1">
      <alignmen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83560</xdr:colOff>
      <xdr:row>4</xdr:row>
      <xdr:rowOff>1485900</xdr:rowOff>
    </xdr:from>
    <xdr:to>
      <xdr:col>9</xdr:col>
      <xdr:colOff>1209675</xdr:colOff>
      <xdr:row>4</xdr:row>
      <xdr:rowOff>1647825</xdr:rowOff>
    </xdr:to>
    <xdr:pic>
      <xdr:nvPicPr>
        <xdr:cNvPr id="1025"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11942185" y="2286000"/>
          <a:ext cx="1126115" cy="16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
  <sheetViews>
    <sheetView view="pageBreakPreview" topLeftCell="A7" zoomScaleNormal="100" zoomScaleSheetLayoutView="100" workbookViewId="0">
      <selection activeCell="E13" sqref="E13"/>
    </sheetView>
  </sheetViews>
  <sheetFormatPr defaultRowHeight="15" x14ac:dyDescent="0.25"/>
  <cols>
    <col min="1" max="1" width="18.140625" customWidth="1"/>
    <col min="2" max="2" width="33.5703125" customWidth="1"/>
    <col min="3" max="3" width="36.42578125" customWidth="1"/>
    <col min="4" max="4" width="29.42578125" customWidth="1"/>
    <col min="5" max="5" width="36.7109375" customWidth="1"/>
    <col min="6" max="6" width="18.7109375" customWidth="1"/>
    <col min="7" max="7" width="20.42578125" customWidth="1"/>
  </cols>
  <sheetData>
    <row r="2" spans="1:7" ht="15.75" x14ac:dyDescent="0.25">
      <c r="A2" s="1"/>
    </row>
    <row r="3" spans="1:7" ht="15.75" x14ac:dyDescent="0.25">
      <c r="A3" s="37" t="s">
        <v>0</v>
      </c>
      <c r="B3" s="37"/>
      <c r="C3" s="37"/>
      <c r="D3" s="37"/>
      <c r="E3" s="37"/>
      <c r="F3" s="37"/>
      <c r="G3" s="37"/>
    </row>
    <row r="4" spans="1:7" ht="15.75" x14ac:dyDescent="0.25">
      <c r="A4" s="37" t="s">
        <v>1</v>
      </c>
      <c r="B4" s="37"/>
      <c r="C4" s="37"/>
      <c r="D4" s="37"/>
      <c r="E4" s="37"/>
      <c r="F4" s="37"/>
      <c r="G4" s="37"/>
    </row>
    <row r="5" spans="1:7" ht="16.5" thickBot="1" x14ac:dyDescent="0.3">
      <c r="A5" s="1"/>
    </row>
    <row r="6" spans="1:7" ht="237" thickBot="1" x14ac:dyDescent="0.3">
      <c r="A6" s="2" t="s">
        <v>7</v>
      </c>
      <c r="B6" s="3" t="s">
        <v>3</v>
      </c>
      <c r="C6" s="3" t="s">
        <v>85</v>
      </c>
      <c r="D6" s="3" t="s">
        <v>87</v>
      </c>
      <c r="E6" s="3" t="s">
        <v>4</v>
      </c>
      <c r="F6" s="3" t="s">
        <v>6</v>
      </c>
      <c r="G6" s="3" t="s">
        <v>5</v>
      </c>
    </row>
    <row r="7" spans="1:7" ht="16.5" thickBot="1" x14ac:dyDescent="0.3">
      <c r="A7" s="4">
        <v>1</v>
      </c>
      <c r="B7" s="5">
        <v>2</v>
      </c>
      <c r="C7" s="5">
        <v>3</v>
      </c>
      <c r="D7" s="5">
        <v>4</v>
      </c>
      <c r="E7" s="5">
        <v>5</v>
      </c>
      <c r="F7" s="5">
        <v>6</v>
      </c>
      <c r="G7" s="5">
        <v>7</v>
      </c>
    </row>
    <row r="8" spans="1:7" ht="135.75" thickBot="1" x14ac:dyDescent="0.3">
      <c r="A8" s="12" t="s">
        <v>47</v>
      </c>
      <c r="B8" s="16">
        <v>23733155.940000001</v>
      </c>
      <c r="C8" s="17">
        <v>6959665.0099999998</v>
      </c>
      <c r="D8" s="16">
        <v>835661.06</v>
      </c>
      <c r="E8" s="17">
        <v>30169393.370000001</v>
      </c>
      <c r="F8" s="18">
        <f>E8/(B8+C8+D8)</f>
        <v>0.95689330556514163</v>
      </c>
      <c r="G8" s="22" t="s">
        <v>93</v>
      </c>
    </row>
    <row r="9" spans="1:7" ht="144" customHeight="1" thickBot="1" x14ac:dyDescent="0.3">
      <c r="A9" s="12" t="s">
        <v>48</v>
      </c>
      <c r="B9" s="19">
        <v>46440</v>
      </c>
      <c r="C9" s="20">
        <v>0</v>
      </c>
      <c r="D9" s="21">
        <v>0</v>
      </c>
      <c r="E9" s="20">
        <v>6057.69</v>
      </c>
      <c r="F9" s="18">
        <f>E9/(B9+C9+D9)</f>
        <v>0.13044121447028423</v>
      </c>
      <c r="G9" s="23" t="s">
        <v>86</v>
      </c>
    </row>
    <row r="10" spans="1:7" ht="16.5" thickBot="1" x14ac:dyDescent="0.3">
      <c r="B10" s="31">
        <f>SUM(B9+B8)</f>
        <v>23779595.940000001</v>
      </c>
      <c r="C10" s="32">
        <f>C8+C9</f>
        <v>6959665.0099999998</v>
      </c>
      <c r="D10" s="33">
        <v>835661.06</v>
      </c>
      <c r="E10" s="32">
        <f>SUM(E8:E9)</f>
        <v>30175451.060000002</v>
      </c>
      <c r="F10" s="18">
        <f>E10/(B10+C10+D10)</f>
        <v>0.95567777017606637</v>
      </c>
      <c r="G10" s="14"/>
    </row>
  </sheetData>
  <mergeCells count="2">
    <mergeCell ref="A3:G3"/>
    <mergeCell ref="A4:G4"/>
  </mergeCells>
  <pageMargins left="0.7" right="0.7" top="0.75" bottom="0.75" header="0.3" footer="0.3"/>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1"/>
  <sheetViews>
    <sheetView tabSelected="1" view="pageBreakPreview" topLeftCell="A10" zoomScale="60" zoomScaleNormal="60" workbookViewId="0">
      <selection activeCell="I16" sqref="I16"/>
    </sheetView>
  </sheetViews>
  <sheetFormatPr defaultRowHeight="15" x14ac:dyDescent="0.25"/>
  <cols>
    <col min="1" max="1" width="7.42578125" customWidth="1"/>
    <col min="2" max="2" width="23" customWidth="1"/>
    <col min="3" max="3" width="19.28515625" customWidth="1"/>
    <col min="4" max="4" width="22.28515625" customWidth="1"/>
    <col min="5" max="5" width="18.5703125" customWidth="1"/>
    <col min="6" max="6" width="25.5703125" customWidth="1"/>
    <col min="7" max="7" width="20.140625" customWidth="1"/>
    <col min="8" max="8" width="19.85546875" customWidth="1"/>
    <col min="9" max="9" width="21.7109375" customWidth="1"/>
    <col min="10" max="10" width="18.7109375" customWidth="1"/>
    <col min="11" max="11" width="19.140625" customWidth="1"/>
    <col min="12" max="12" width="19.7109375" customWidth="1"/>
  </cols>
  <sheetData>
    <row r="2" spans="1:12" ht="15.75" x14ac:dyDescent="0.25">
      <c r="A2" s="37" t="s">
        <v>8</v>
      </c>
      <c r="B2" s="37"/>
      <c r="C2" s="37"/>
      <c r="D2" s="37"/>
      <c r="E2" s="37"/>
      <c r="F2" s="37"/>
      <c r="G2" s="37"/>
      <c r="H2" s="37"/>
      <c r="I2" s="37"/>
      <c r="J2" s="37"/>
      <c r="K2" s="37"/>
      <c r="L2" s="37"/>
    </row>
    <row r="3" spans="1:12" ht="15.75" x14ac:dyDescent="0.25">
      <c r="A3" s="37" t="s">
        <v>9</v>
      </c>
      <c r="B3" s="37"/>
      <c r="C3" s="37"/>
      <c r="D3" s="37"/>
      <c r="E3" s="37"/>
      <c r="F3" s="37"/>
      <c r="G3" s="37"/>
      <c r="H3" s="37"/>
      <c r="I3" s="37"/>
      <c r="J3" s="37"/>
      <c r="K3" s="37"/>
      <c r="L3" s="37"/>
    </row>
    <row r="4" spans="1:12" ht="16.5" thickBot="1" x14ac:dyDescent="0.3">
      <c r="A4" s="1"/>
    </row>
    <row r="5" spans="1:12" ht="163.5" customHeight="1" thickBot="1" x14ac:dyDescent="0.3">
      <c r="A5" s="2" t="s">
        <v>2</v>
      </c>
      <c r="B5" s="2" t="s">
        <v>10</v>
      </c>
      <c r="C5" s="2" t="s">
        <v>11</v>
      </c>
      <c r="D5" s="2" t="s">
        <v>12</v>
      </c>
      <c r="E5" s="2" t="s">
        <v>13</v>
      </c>
      <c r="F5" s="2" t="s">
        <v>14</v>
      </c>
      <c r="G5" s="2" t="s">
        <v>15</v>
      </c>
      <c r="H5" s="2" t="s">
        <v>20</v>
      </c>
      <c r="I5" s="2" t="s">
        <v>21</v>
      </c>
      <c r="J5" s="7" t="s">
        <v>16</v>
      </c>
      <c r="K5" s="2" t="s">
        <v>17</v>
      </c>
      <c r="L5" s="2" t="s">
        <v>18</v>
      </c>
    </row>
    <row r="6" spans="1:12" ht="16.5" thickBot="1" x14ac:dyDescent="0.3">
      <c r="A6" s="4">
        <v>1</v>
      </c>
      <c r="B6" s="5">
        <v>2</v>
      </c>
      <c r="C6" s="5">
        <v>3</v>
      </c>
      <c r="D6" s="5">
        <v>4</v>
      </c>
      <c r="E6" s="5">
        <v>5</v>
      </c>
      <c r="F6" s="5">
        <v>6</v>
      </c>
      <c r="G6" s="5">
        <v>7</v>
      </c>
      <c r="H6" s="5">
        <v>8</v>
      </c>
      <c r="I6" s="5">
        <v>9</v>
      </c>
      <c r="J6" s="5">
        <v>10</v>
      </c>
      <c r="K6" s="5">
        <v>11</v>
      </c>
      <c r="L6" s="5">
        <v>12</v>
      </c>
    </row>
    <row r="7" spans="1:12" ht="409.6" thickBot="1" x14ac:dyDescent="0.3">
      <c r="A7" s="4">
        <v>1</v>
      </c>
      <c r="B7" s="6"/>
      <c r="C7" s="6" t="s">
        <v>40</v>
      </c>
      <c r="D7" s="5" t="s">
        <v>41</v>
      </c>
      <c r="E7" s="6" t="s">
        <v>42</v>
      </c>
      <c r="F7" s="6">
        <v>90</v>
      </c>
      <c r="G7" s="6">
        <v>94</v>
      </c>
      <c r="H7" s="6" t="s">
        <v>94</v>
      </c>
      <c r="I7" s="34">
        <v>8403983.3800000008</v>
      </c>
      <c r="J7" s="35">
        <f>I7/I11</f>
        <v>0.38615857825077587</v>
      </c>
      <c r="K7" s="38">
        <f>G11/F11</f>
        <v>0.99588477366255146</v>
      </c>
      <c r="L7" s="6" t="s">
        <v>96</v>
      </c>
    </row>
    <row r="8" spans="1:12" ht="409.6" thickBot="1" x14ac:dyDescent="0.3">
      <c r="A8" s="4">
        <v>2</v>
      </c>
      <c r="B8" s="6"/>
      <c r="C8" s="6" t="s">
        <v>43</v>
      </c>
      <c r="D8" s="5" t="s">
        <v>44</v>
      </c>
      <c r="E8" s="6" t="s">
        <v>42</v>
      </c>
      <c r="F8" s="6">
        <v>63</v>
      </c>
      <c r="G8" s="6">
        <v>63</v>
      </c>
      <c r="H8" s="6" t="s">
        <v>92</v>
      </c>
      <c r="I8" s="34">
        <v>5882788.3600000003</v>
      </c>
      <c r="J8" s="35">
        <f>I8/I11</f>
        <v>0.2703110044998463</v>
      </c>
      <c r="K8" s="39"/>
      <c r="L8" s="6"/>
    </row>
    <row r="9" spans="1:12" ht="409.6" thickBot="1" x14ac:dyDescent="0.3">
      <c r="A9" s="4">
        <v>3</v>
      </c>
      <c r="B9" s="6"/>
      <c r="C9" s="6" t="s">
        <v>45</v>
      </c>
      <c r="D9" s="5" t="s">
        <v>41</v>
      </c>
      <c r="E9" s="6" t="s">
        <v>42</v>
      </c>
      <c r="F9" s="6">
        <v>80</v>
      </c>
      <c r="G9" s="6">
        <v>83</v>
      </c>
      <c r="H9" s="6" t="s">
        <v>95</v>
      </c>
      <c r="I9" s="34">
        <v>7470207.4500000002</v>
      </c>
      <c r="J9" s="35">
        <f>I9/I11</f>
        <v>0.34325206960730015</v>
      </c>
      <c r="K9" s="39"/>
      <c r="L9" s="6" t="s">
        <v>96</v>
      </c>
    </row>
    <row r="10" spans="1:12" ht="363" thickBot="1" x14ac:dyDescent="0.3">
      <c r="A10" s="4">
        <v>4</v>
      </c>
      <c r="B10" s="6"/>
      <c r="C10" s="6" t="s">
        <v>46</v>
      </c>
      <c r="D10" s="5" t="s">
        <v>41</v>
      </c>
      <c r="E10" s="6" t="s">
        <v>42</v>
      </c>
      <c r="F10" s="6">
        <v>10</v>
      </c>
      <c r="G10" s="6">
        <v>2</v>
      </c>
      <c r="H10" s="6" t="s">
        <v>97</v>
      </c>
      <c r="I10" s="34">
        <v>6057.69</v>
      </c>
      <c r="J10" s="36">
        <v>1E-3</v>
      </c>
      <c r="K10" s="39"/>
      <c r="L10" s="24" t="s">
        <v>59</v>
      </c>
    </row>
    <row r="11" spans="1:12" ht="16.5" thickBot="1" x14ac:dyDescent="0.3">
      <c r="A11" s="4" t="s">
        <v>19</v>
      </c>
      <c r="B11" s="6"/>
      <c r="C11" s="6"/>
      <c r="D11" s="5"/>
      <c r="E11" s="6"/>
      <c r="F11" s="6">
        <f>F10+F9+F8+F7</f>
        <v>243</v>
      </c>
      <c r="G11" s="6">
        <f>SUM(G7:G10)</f>
        <v>242</v>
      </c>
      <c r="H11" s="6"/>
      <c r="I11" s="34">
        <v>21763036.879999999</v>
      </c>
      <c r="J11" s="35">
        <f>J10+J9+J8+J7</f>
        <v>1.0007216523579223</v>
      </c>
      <c r="K11" s="40"/>
      <c r="L11" s="6"/>
    </row>
  </sheetData>
  <mergeCells count="3">
    <mergeCell ref="K7:K11"/>
    <mergeCell ref="A2:L2"/>
    <mergeCell ref="A3:L3"/>
  </mergeCells>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B7" sqref="B7"/>
    </sheetView>
  </sheetViews>
  <sheetFormatPr defaultRowHeight="15" x14ac:dyDescent="0.25"/>
  <cols>
    <col min="1" max="1" width="25.7109375" customWidth="1"/>
    <col min="2" max="2" width="26.140625" customWidth="1"/>
    <col min="3" max="3" width="24.5703125" customWidth="1"/>
  </cols>
  <sheetData>
    <row r="2" spans="1:3" ht="15.75" x14ac:dyDescent="0.25">
      <c r="A2" s="37" t="s">
        <v>22</v>
      </c>
      <c r="B2" s="37"/>
      <c r="C2" s="37"/>
    </row>
    <row r="3" spans="1:3" ht="15.75" x14ac:dyDescent="0.25">
      <c r="A3" s="37" t="s">
        <v>23</v>
      </c>
      <c r="B3" s="37"/>
      <c r="C3" s="37"/>
    </row>
    <row r="4" spans="1:3" ht="16.5" thickBot="1" x14ac:dyDescent="0.3">
      <c r="A4" s="1"/>
    </row>
    <row r="5" spans="1:3" ht="126.75" thickBot="1" x14ac:dyDescent="0.3">
      <c r="A5" s="2" t="s">
        <v>24</v>
      </c>
      <c r="B5" s="2" t="s">
        <v>25</v>
      </c>
      <c r="C5" s="2" t="s">
        <v>26</v>
      </c>
    </row>
    <row r="6" spans="1:3" ht="16.5" thickBot="1" x14ac:dyDescent="0.3">
      <c r="A6" s="4">
        <v>1</v>
      </c>
      <c r="B6" s="5">
        <v>2</v>
      </c>
      <c r="C6" s="5">
        <v>3</v>
      </c>
    </row>
    <row r="7" spans="1:3" ht="16.5" thickBot="1" x14ac:dyDescent="0.3">
      <c r="A7" s="15">
        <f>'Часть 2 Показат. объема'!K7:K11</f>
        <v>0.99588477366255146</v>
      </c>
      <c r="B7" s="13">
        <f>'Часть 1 Фин.обеспеч.'!F10</f>
        <v>0.95567777017606637</v>
      </c>
      <c r="C7" s="13">
        <f>A7/B7</f>
        <v>1.0420717157406285</v>
      </c>
    </row>
  </sheetData>
  <mergeCells count="2">
    <mergeCell ref="A2:C2"/>
    <mergeCell ref="A3:C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
  <sheetViews>
    <sheetView topLeftCell="A20" workbookViewId="0">
      <selection activeCell="I25" sqref="I25"/>
    </sheetView>
  </sheetViews>
  <sheetFormatPr defaultRowHeight="15" x14ac:dyDescent="0.25"/>
  <cols>
    <col min="1" max="1" width="11.5703125" style="11" customWidth="1"/>
    <col min="2" max="2" width="15" customWidth="1"/>
    <col min="3" max="3" width="20.85546875" customWidth="1"/>
    <col min="4" max="4" width="17.5703125" customWidth="1"/>
    <col min="5" max="5" width="19.42578125" customWidth="1"/>
    <col min="6" max="6" width="18.28515625" customWidth="1"/>
    <col min="7" max="7" width="20.85546875" customWidth="1"/>
    <col min="8" max="8" width="20.28515625" customWidth="1"/>
    <col min="9" max="9" width="26.140625" customWidth="1"/>
    <col min="10" max="10" width="16.85546875" customWidth="1"/>
  </cols>
  <sheetData>
    <row r="2" spans="2:10" ht="15.75" x14ac:dyDescent="0.25">
      <c r="B2" s="37" t="s">
        <v>27</v>
      </c>
      <c r="C2" s="37"/>
      <c r="D2" s="37"/>
      <c r="E2" s="37"/>
      <c r="F2" s="37"/>
      <c r="G2" s="37"/>
      <c r="H2" s="37"/>
      <c r="I2" s="37"/>
      <c r="J2" s="37"/>
    </row>
    <row r="3" spans="2:10" ht="15.75" x14ac:dyDescent="0.25">
      <c r="B3" s="37" t="s">
        <v>28</v>
      </c>
      <c r="C3" s="37"/>
      <c r="D3" s="37"/>
      <c r="E3" s="37"/>
      <c r="F3" s="37"/>
      <c r="G3" s="37"/>
      <c r="H3" s="37"/>
      <c r="I3" s="37"/>
      <c r="J3" s="37"/>
    </row>
    <row r="4" spans="2:10" ht="16.5" thickBot="1" x14ac:dyDescent="0.3">
      <c r="B4" s="8"/>
    </row>
    <row r="5" spans="2:10" ht="189.75" thickBot="1" x14ac:dyDescent="0.3">
      <c r="B5" s="9" t="s">
        <v>2</v>
      </c>
      <c r="C5" s="2" t="s">
        <v>29</v>
      </c>
      <c r="D5" s="2" t="s">
        <v>11</v>
      </c>
      <c r="E5" s="2" t="s">
        <v>30</v>
      </c>
      <c r="F5" s="2" t="s">
        <v>31</v>
      </c>
      <c r="G5" s="2" t="s">
        <v>32</v>
      </c>
      <c r="H5" s="2" t="s">
        <v>33</v>
      </c>
      <c r="I5" s="2" t="s">
        <v>38</v>
      </c>
      <c r="J5" s="2" t="s">
        <v>34</v>
      </c>
    </row>
    <row r="6" spans="2:10" ht="16.5" thickBot="1" x14ac:dyDescent="0.3">
      <c r="B6" s="10">
        <v>1</v>
      </c>
      <c r="C6" s="5">
        <v>2</v>
      </c>
      <c r="D6" s="5">
        <v>3</v>
      </c>
      <c r="E6" s="5">
        <v>4</v>
      </c>
      <c r="F6" s="5">
        <v>5</v>
      </c>
      <c r="G6" s="5">
        <v>6</v>
      </c>
      <c r="H6" s="5">
        <v>7</v>
      </c>
      <c r="I6" s="5">
        <v>8</v>
      </c>
      <c r="J6" s="5">
        <v>9</v>
      </c>
    </row>
    <row r="7" spans="2:10" ht="113.25" thickBot="1" x14ac:dyDescent="0.3">
      <c r="B7" s="26">
        <v>1</v>
      </c>
      <c r="C7" s="30"/>
      <c r="D7" s="25" t="s">
        <v>49</v>
      </c>
      <c r="E7" s="25" t="s">
        <v>60</v>
      </c>
      <c r="F7" s="29" t="s">
        <v>60</v>
      </c>
      <c r="G7" s="29" t="s">
        <v>60</v>
      </c>
      <c r="H7" s="29" t="s">
        <v>60</v>
      </c>
      <c r="I7" s="29" t="s">
        <v>60</v>
      </c>
      <c r="J7" s="25" t="s">
        <v>60</v>
      </c>
    </row>
    <row r="8" spans="2:10" ht="124.5" thickBot="1" x14ac:dyDescent="0.3">
      <c r="B8" s="26" t="s">
        <v>39</v>
      </c>
      <c r="C8" s="27" t="s">
        <v>54</v>
      </c>
      <c r="D8" s="25" t="s">
        <v>60</v>
      </c>
      <c r="E8" s="25" t="s">
        <v>50</v>
      </c>
      <c r="F8" s="29">
        <v>3.5</v>
      </c>
      <c r="G8" s="29">
        <v>4.51</v>
      </c>
      <c r="H8" s="29" t="s">
        <v>60</v>
      </c>
      <c r="I8" s="29">
        <v>1.29</v>
      </c>
      <c r="J8" s="25" t="s">
        <v>88</v>
      </c>
    </row>
    <row r="9" spans="2:10" ht="147" thickBot="1" x14ac:dyDescent="0.3">
      <c r="B9" s="26" t="s">
        <v>55</v>
      </c>
      <c r="C9" s="27" t="s">
        <v>56</v>
      </c>
      <c r="D9" s="25" t="s">
        <v>60</v>
      </c>
      <c r="E9" s="25" t="s">
        <v>53</v>
      </c>
      <c r="F9" s="29">
        <v>5</v>
      </c>
      <c r="G9" s="29">
        <v>5</v>
      </c>
      <c r="H9" s="29" t="s">
        <v>60</v>
      </c>
      <c r="I9" s="29">
        <v>1</v>
      </c>
      <c r="J9" s="25"/>
    </row>
    <row r="10" spans="2:10" ht="102" thickBot="1" x14ac:dyDescent="0.3">
      <c r="B10" s="26" t="s">
        <v>51</v>
      </c>
      <c r="C10" s="27" t="s">
        <v>57</v>
      </c>
      <c r="D10" s="25" t="s">
        <v>60</v>
      </c>
      <c r="E10" s="25" t="s">
        <v>53</v>
      </c>
      <c r="F10" s="29">
        <v>95</v>
      </c>
      <c r="G10" s="29">
        <v>89</v>
      </c>
      <c r="H10" s="29" t="s">
        <v>60</v>
      </c>
      <c r="I10" s="29">
        <v>0.94</v>
      </c>
      <c r="J10" s="25" t="s">
        <v>89</v>
      </c>
    </row>
    <row r="11" spans="2:10" ht="135.75" thickBot="1" x14ac:dyDescent="0.3">
      <c r="B11" s="26" t="s">
        <v>52</v>
      </c>
      <c r="C11" s="27" t="s">
        <v>58</v>
      </c>
      <c r="D11" s="25" t="s">
        <v>60</v>
      </c>
      <c r="E11" s="25" t="s">
        <v>53</v>
      </c>
      <c r="F11" s="29">
        <v>60</v>
      </c>
      <c r="G11" s="29">
        <v>60</v>
      </c>
      <c r="H11" s="29" t="s">
        <v>60</v>
      </c>
      <c r="I11" s="29">
        <v>1</v>
      </c>
      <c r="J11" s="25"/>
    </row>
    <row r="12" spans="2:10" ht="124.5" thickBot="1" x14ac:dyDescent="0.3">
      <c r="B12" s="26" t="s">
        <v>61</v>
      </c>
      <c r="C12" s="25"/>
      <c r="D12" s="25" t="s">
        <v>67</v>
      </c>
      <c r="E12" s="25" t="s">
        <v>60</v>
      </c>
      <c r="F12" s="29" t="s">
        <v>60</v>
      </c>
      <c r="G12" s="29" t="s">
        <v>60</v>
      </c>
      <c r="H12" s="29" t="s">
        <v>60</v>
      </c>
      <c r="I12" s="29" t="s">
        <v>60</v>
      </c>
      <c r="J12" s="25" t="s">
        <v>60</v>
      </c>
    </row>
    <row r="13" spans="2:10" ht="124.5" thickBot="1" x14ac:dyDescent="0.3">
      <c r="B13" s="26" t="s">
        <v>62</v>
      </c>
      <c r="C13" s="25" t="s">
        <v>54</v>
      </c>
      <c r="D13" s="25"/>
      <c r="E13" s="25" t="s">
        <v>50</v>
      </c>
      <c r="F13" s="29">
        <v>3.5</v>
      </c>
      <c r="G13" s="29">
        <v>4.37</v>
      </c>
      <c r="H13" s="29" t="s">
        <v>60</v>
      </c>
      <c r="I13" s="29">
        <v>1.25</v>
      </c>
      <c r="J13" s="25" t="s">
        <v>88</v>
      </c>
    </row>
    <row r="14" spans="2:10" ht="147" thickBot="1" x14ac:dyDescent="0.3">
      <c r="B14" s="26" t="s">
        <v>63</v>
      </c>
      <c r="C14" s="27" t="s">
        <v>56</v>
      </c>
      <c r="D14" s="25"/>
      <c r="E14" s="25" t="s">
        <v>53</v>
      </c>
      <c r="F14" s="29">
        <v>5</v>
      </c>
      <c r="G14" s="29">
        <v>0</v>
      </c>
      <c r="H14" s="29" t="s">
        <v>60</v>
      </c>
      <c r="I14" s="29">
        <v>0</v>
      </c>
      <c r="J14" s="25"/>
    </row>
    <row r="15" spans="2:10" ht="102" thickBot="1" x14ac:dyDescent="0.3">
      <c r="B15" s="26" t="s">
        <v>64</v>
      </c>
      <c r="C15" s="27" t="s">
        <v>57</v>
      </c>
      <c r="D15" s="25"/>
      <c r="E15" s="25" t="s">
        <v>53</v>
      </c>
      <c r="F15" s="29">
        <v>95</v>
      </c>
      <c r="G15" s="29">
        <v>89</v>
      </c>
      <c r="H15" s="29" t="s">
        <v>60</v>
      </c>
      <c r="I15" s="29">
        <v>0.94</v>
      </c>
      <c r="J15" s="25" t="s">
        <v>89</v>
      </c>
    </row>
    <row r="16" spans="2:10" ht="135.75" thickBot="1" x14ac:dyDescent="0.3">
      <c r="B16" s="26" t="s">
        <v>65</v>
      </c>
      <c r="C16" s="27" t="s">
        <v>58</v>
      </c>
      <c r="D16" s="25"/>
      <c r="E16" s="25" t="s">
        <v>53</v>
      </c>
      <c r="F16" s="29">
        <v>60</v>
      </c>
      <c r="G16" s="29">
        <v>60</v>
      </c>
      <c r="H16" s="29" t="s">
        <v>60</v>
      </c>
      <c r="I16" s="29">
        <v>1</v>
      </c>
      <c r="J16" s="25"/>
    </row>
    <row r="17" spans="2:10" ht="124.5" thickBot="1" x14ac:dyDescent="0.3">
      <c r="B17" s="28" t="s">
        <v>66</v>
      </c>
      <c r="C17" s="25"/>
      <c r="D17" s="25" t="s">
        <v>67</v>
      </c>
      <c r="E17" s="25" t="s">
        <v>60</v>
      </c>
      <c r="F17" s="29" t="s">
        <v>60</v>
      </c>
      <c r="G17" s="29" t="s">
        <v>60</v>
      </c>
      <c r="H17" s="29" t="s">
        <v>60</v>
      </c>
      <c r="I17" s="29" t="s">
        <v>60</v>
      </c>
      <c r="J17" s="25" t="s">
        <v>60</v>
      </c>
    </row>
    <row r="18" spans="2:10" ht="124.5" thickBot="1" x14ac:dyDescent="0.3">
      <c r="B18" s="28" t="s">
        <v>68</v>
      </c>
      <c r="C18" s="25" t="s">
        <v>54</v>
      </c>
      <c r="D18" s="25"/>
      <c r="E18" s="25" t="s">
        <v>50</v>
      </c>
      <c r="F18" s="29">
        <v>3.5</v>
      </c>
      <c r="G18" s="29">
        <v>4.2</v>
      </c>
      <c r="H18" s="29" t="s">
        <v>60</v>
      </c>
      <c r="I18" s="29">
        <v>1.2</v>
      </c>
      <c r="J18" s="25" t="s">
        <v>88</v>
      </c>
    </row>
    <row r="19" spans="2:10" ht="147" thickBot="1" x14ac:dyDescent="0.3">
      <c r="B19" s="26" t="s">
        <v>69</v>
      </c>
      <c r="C19" s="27" t="s">
        <v>56</v>
      </c>
      <c r="D19" s="25"/>
      <c r="E19" s="25" t="s">
        <v>53</v>
      </c>
      <c r="F19" s="29">
        <v>5</v>
      </c>
      <c r="G19" s="29">
        <v>0</v>
      </c>
      <c r="H19" s="29" t="s">
        <v>60</v>
      </c>
      <c r="I19" s="29">
        <v>0</v>
      </c>
      <c r="J19" s="25"/>
    </row>
    <row r="20" spans="2:10" ht="102" thickBot="1" x14ac:dyDescent="0.3">
      <c r="B20" s="28" t="s">
        <v>70</v>
      </c>
      <c r="C20" s="27" t="s">
        <v>57</v>
      </c>
      <c r="D20" s="25"/>
      <c r="E20" s="25" t="s">
        <v>53</v>
      </c>
      <c r="F20" s="29">
        <v>95</v>
      </c>
      <c r="G20" s="29">
        <v>84</v>
      </c>
      <c r="H20" s="29" t="s">
        <v>60</v>
      </c>
      <c r="I20" s="29">
        <v>0.88</v>
      </c>
      <c r="J20" s="25" t="s">
        <v>89</v>
      </c>
    </row>
    <row r="21" spans="2:10" ht="135.75" thickBot="1" x14ac:dyDescent="0.3">
      <c r="B21" s="26" t="s">
        <v>71</v>
      </c>
      <c r="C21" s="27" t="s">
        <v>58</v>
      </c>
      <c r="D21" s="25"/>
      <c r="E21" s="25" t="s">
        <v>53</v>
      </c>
      <c r="F21" s="29">
        <v>60</v>
      </c>
      <c r="G21" s="29">
        <v>60</v>
      </c>
      <c r="H21" s="29" t="s">
        <v>60</v>
      </c>
      <c r="I21" s="29">
        <v>1</v>
      </c>
      <c r="J21" s="25"/>
    </row>
    <row r="22" spans="2:10" ht="102" thickBot="1" x14ac:dyDescent="0.3">
      <c r="B22" s="26" t="s">
        <v>72</v>
      </c>
      <c r="C22" s="25"/>
      <c r="D22" s="25" t="s">
        <v>73</v>
      </c>
      <c r="E22" s="25" t="s">
        <v>60</v>
      </c>
      <c r="F22" s="29" t="s">
        <v>60</v>
      </c>
      <c r="G22" s="29" t="s">
        <v>60</v>
      </c>
      <c r="H22" s="29" t="s">
        <v>60</v>
      </c>
      <c r="I22" s="29">
        <v>0</v>
      </c>
      <c r="J22" s="25" t="s">
        <v>60</v>
      </c>
    </row>
    <row r="23" spans="2:10" ht="34.5" thickBot="1" x14ac:dyDescent="0.3">
      <c r="B23" s="26" t="s">
        <v>74</v>
      </c>
      <c r="C23" s="25" t="s">
        <v>79</v>
      </c>
      <c r="D23" s="25"/>
      <c r="E23" s="25" t="s">
        <v>53</v>
      </c>
      <c r="F23" s="29">
        <v>99.9</v>
      </c>
      <c r="G23" s="29">
        <v>0</v>
      </c>
      <c r="H23" s="29" t="s">
        <v>60</v>
      </c>
      <c r="I23" s="29"/>
      <c r="J23" s="25" t="s">
        <v>90</v>
      </c>
    </row>
    <row r="24" spans="2:10" ht="23.25" thickBot="1" x14ac:dyDescent="0.3">
      <c r="B24" s="26" t="s">
        <v>75</v>
      </c>
      <c r="C24" s="25" t="s">
        <v>80</v>
      </c>
      <c r="D24" s="25"/>
      <c r="E24" s="25" t="s">
        <v>81</v>
      </c>
      <c r="F24" s="29">
        <v>2.5</v>
      </c>
      <c r="G24" s="29">
        <v>2.5</v>
      </c>
      <c r="H24" s="29" t="s">
        <v>60</v>
      </c>
      <c r="I24" s="29">
        <v>1</v>
      </c>
      <c r="J24" s="25"/>
    </row>
    <row r="25" spans="2:10" ht="45.75" thickBot="1" x14ac:dyDescent="0.3">
      <c r="B25" s="26" t="s">
        <v>76</v>
      </c>
      <c r="C25" s="25" t="s">
        <v>82</v>
      </c>
      <c r="D25" s="25"/>
      <c r="E25" s="25" t="s">
        <v>53</v>
      </c>
      <c r="F25" s="29">
        <v>95</v>
      </c>
      <c r="G25" s="29">
        <v>95</v>
      </c>
      <c r="H25" s="29" t="s">
        <v>60</v>
      </c>
      <c r="I25" s="29">
        <v>1</v>
      </c>
      <c r="J25" s="25"/>
    </row>
    <row r="26" spans="2:10" ht="68.25" thickBot="1" x14ac:dyDescent="0.3">
      <c r="B26" s="26" t="s">
        <v>77</v>
      </c>
      <c r="C26" s="25" t="s">
        <v>83</v>
      </c>
      <c r="D26" s="25"/>
      <c r="E26" s="25" t="s">
        <v>53</v>
      </c>
      <c r="F26" s="29">
        <v>70</v>
      </c>
      <c r="G26" s="29">
        <v>55</v>
      </c>
      <c r="H26" s="29" t="s">
        <v>60</v>
      </c>
      <c r="I26" s="29">
        <v>0.79</v>
      </c>
      <c r="J26" s="25" t="s">
        <v>91</v>
      </c>
    </row>
    <row r="27" spans="2:10" ht="23.25" thickBot="1" x14ac:dyDescent="0.3">
      <c r="B27" s="26" t="s">
        <v>78</v>
      </c>
      <c r="C27" s="25" t="s">
        <v>84</v>
      </c>
      <c r="D27" s="25"/>
      <c r="E27" s="25" t="s">
        <v>53</v>
      </c>
      <c r="F27" s="29">
        <v>3</v>
      </c>
      <c r="G27" s="29">
        <v>0</v>
      </c>
      <c r="H27" s="29" t="s">
        <v>60</v>
      </c>
      <c r="I27" s="29">
        <v>0</v>
      </c>
      <c r="J27" s="25"/>
    </row>
    <row r="28" spans="2:10" ht="15.75" thickBot="1" x14ac:dyDescent="0.3">
      <c r="B28" s="26" t="s">
        <v>35</v>
      </c>
      <c r="C28" s="25" t="s">
        <v>36</v>
      </c>
      <c r="D28" s="25"/>
      <c r="E28" s="29" t="s">
        <v>37</v>
      </c>
      <c r="F28" s="29" t="s">
        <v>37</v>
      </c>
      <c r="G28" s="29" t="s">
        <v>37</v>
      </c>
      <c r="H28" s="25"/>
      <c r="I28" s="25"/>
      <c r="J28" s="29" t="s">
        <v>37</v>
      </c>
    </row>
  </sheetData>
  <mergeCells count="2">
    <mergeCell ref="B2:J2"/>
    <mergeCell ref="B3:J3"/>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Часть 1 Фин.обеспеч.</vt:lpstr>
      <vt:lpstr>Часть 2 Показат. объема</vt:lpstr>
      <vt:lpstr>Часть 3 Эффективность</vt:lpstr>
      <vt:lpstr>Часть 4 Показатели качества</vt:lpstr>
      <vt:lpstr>'Часть 2 Показат. объема'!Область_печати</vt:lpstr>
    </vt:vector>
  </TitlesOfParts>
  <Company>ДЗТО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Пользователь</cp:lastModifiedBy>
  <cp:lastPrinted>2021-02-03T12:48:53Z</cp:lastPrinted>
  <dcterms:created xsi:type="dcterms:W3CDTF">2016-05-13T06:43:36Z</dcterms:created>
  <dcterms:modified xsi:type="dcterms:W3CDTF">2023-12-22T12:27:54Z</dcterms:modified>
</cp:coreProperties>
</file>